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7500" windowHeight="9345" activeTab="0"/>
  </bookViews>
  <sheets>
    <sheet name="drawdown" sheetId="1" r:id="rId1"/>
  </sheets>
  <definedNames>
    <definedName name="d">'drawdown'!$E$13</definedName>
    <definedName name="E">'drawdown'!$F$13</definedName>
    <definedName name="G">'drawdown'!$F$14</definedName>
    <definedName name="L">'drawdown'!$F$5</definedName>
    <definedName name="m">'drawdown'!$C$13</definedName>
    <definedName name="P">'drawdown'!$D$2</definedName>
    <definedName name="Q">'drawdown'!$D$3</definedName>
    <definedName name="s">'drawdown'!$D$13</definedName>
    <definedName name="t">'drawdown'!$D$7</definedName>
    <definedName name="V">'drawdown'!$G$13</definedName>
    <definedName name="Y">'drawdown'!$B$13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<sst xmlns="http://schemas.openxmlformats.org/spreadsheetml/2006/main" count="30" uniqueCount="29">
  <si>
    <t>ДОХОДНОСТЬ</t>
  </si>
  <si>
    <t>ВОЛАТИЛЬНОСТЬ</t>
  </si>
  <si>
    <t>ЦЕНА</t>
  </si>
  <si>
    <t>ПУНКТЫ</t>
  </si>
  <si>
    <t>РЫЧАГ</t>
  </si>
  <si>
    <t>ВЕРОЯТНОСТЬ</t>
  </si>
  <si>
    <t>СТАВКА</t>
  </si>
  <si>
    <t>МОДЕЛЬ</t>
  </si>
  <si>
    <t>СВОП</t>
  </si>
  <si>
    <t>Цена единицы актива</t>
  </si>
  <si>
    <t>Процентная ставка</t>
  </si>
  <si>
    <t>Волатильность 
за единицу времени</t>
  </si>
  <si>
    <t>Средняя доходность 
за единицу времени</t>
  </si>
  <si>
    <t>Количество знаков 
в котировках</t>
  </si>
  <si>
    <t>Величина 
используемого рычага</t>
  </si>
  <si>
    <t>Введите "%" или "pt" для работы 
в процентном или пунктовом формате</t>
  </si>
  <si>
    <t>СТРАТЕГИЯ</t>
  </si>
  <si>
    <t>СЧЕТ</t>
  </si>
  <si>
    <t>%</t>
  </si>
  <si>
    <t>ПРОСАДКА</t>
  </si>
  <si>
    <t>Стратегия использования рычага</t>
  </si>
  <si>
    <t>Введите "brc" для биржевого счета
или "cfd" для дилерского счета</t>
  </si>
  <si>
    <t>ВРЕМЯ</t>
  </si>
  <si>
    <t>brc</t>
  </si>
  <si>
    <t>reinv</t>
  </si>
  <si>
    <t>Введите "%" для ставки процентного типа или "fx" для ставки типа СВОП (forex) - в пт</t>
  </si>
  <si>
    <t>Вероятность просадки</t>
  </si>
  <si>
    <t>Величина просадки</t>
  </si>
  <si>
    <t>Время удержания актива
или торговли им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</si>
</sst>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"/>
    <numFmt numFmtId="170" formatCode="0.0000000000"/>
    <numFmt numFmtId="171" formatCode="0.00000000"/>
    <numFmt numFmtId="172" formatCode="0.0"/>
  </numFmts>
  <fonts count="1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48"/>
      <name val="Arial Cyr"/>
      <family val="0"/>
    </font>
    <font>
      <b/>
      <sz val="12"/>
      <color indexed="9"/>
      <name val="Arial Cyr"/>
      <family val="0"/>
    </font>
    <font>
      <b/>
      <sz val="12"/>
      <color indexed="13"/>
      <name val="Arial Cyr"/>
      <family val="0"/>
    </font>
    <font>
      <b/>
      <sz val="12"/>
      <color indexed="17"/>
      <name val="Arial Cyr"/>
      <family val="0"/>
    </font>
    <font>
      <b/>
      <sz val="12"/>
      <color indexed="23"/>
      <name val="Arial Cyr"/>
      <family val="0"/>
    </font>
    <font>
      <b/>
      <sz val="12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i/>
      <sz val="9"/>
      <name val="Arial Cyr"/>
      <family val="0"/>
    </font>
    <font>
      <b/>
      <sz val="20"/>
      <color indexed="10"/>
      <name val="Arial Cyr"/>
      <family val="0"/>
    </font>
    <font>
      <sz val="10"/>
      <color indexed="41"/>
      <name val="Arial Cyr"/>
      <family val="0"/>
    </font>
    <font>
      <i/>
      <sz val="10"/>
      <color indexed="41"/>
      <name val="Arial Cyr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6" fillId="4" borderId="1" xfId="0" applyFont="1" applyFill="1" applyBorder="1" applyAlignment="1">
      <alignment horizontal="left" vertical="center" indent="1"/>
    </xf>
    <xf numFmtId="2" fontId="4" fillId="5" borderId="1" xfId="0" applyNumberFormat="1" applyFont="1" applyFill="1" applyBorder="1" applyAlignment="1" applyProtection="1">
      <alignment horizontal="center" vertical="center"/>
      <protection hidden="1"/>
    </xf>
    <xf numFmtId="0" fontId="12" fillId="6" borderId="1" xfId="0" applyFont="1" applyFill="1" applyBorder="1" applyAlignment="1">
      <alignment horizontal="left" vertical="center" indent="1"/>
    </xf>
    <xf numFmtId="0" fontId="12" fillId="6" borderId="1" xfId="0" applyFont="1" applyFill="1" applyBorder="1" applyAlignment="1">
      <alignment horizontal="left" vertical="center" wrapText="1" indent="1"/>
    </xf>
    <xf numFmtId="0" fontId="0" fillId="7" borderId="0" xfId="0" applyFill="1" applyAlignment="1">
      <alignment/>
    </xf>
    <xf numFmtId="0" fontId="11" fillId="7" borderId="0" xfId="0" applyFont="1" applyFill="1" applyBorder="1" applyAlignment="1">
      <alignment/>
    </xf>
    <xf numFmtId="0" fontId="11" fillId="7" borderId="0" xfId="0" applyFont="1" applyFill="1" applyBorder="1" applyAlignment="1" applyProtection="1">
      <alignment/>
      <protection hidden="1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167" fontId="0" fillId="7" borderId="0" xfId="0" applyNumberFormat="1" applyFill="1" applyAlignment="1">
      <alignment/>
    </xf>
    <xf numFmtId="167" fontId="7" fillId="8" borderId="1" xfId="0" applyNumberFormat="1" applyFont="1" applyFill="1" applyBorder="1" applyAlignment="1" applyProtection="1">
      <alignment horizontal="center" vertical="center"/>
      <protection locked="0"/>
    </xf>
    <xf numFmtId="0" fontId="7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2" fontId="2" fillId="8" borderId="2" xfId="0" applyNumberFormat="1" applyFont="1" applyFill="1" applyBorder="1" applyAlignment="1" applyProtection="1">
      <alignment horizontal="center" vertical="center"/>
      <protection locked="0"/>
    </xf>
    <xf numFmtId="2" fontId="2" fillId="8" borderId="1" xfId="0" applyNumberFormat="1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 applyProtection="1">
      <alignment horizontal="left"/>
      <protection hidden="1"/>
    </xf>
    <xf numFmtId="0" fontId="14" fillId="7" borderId="0" xfId="0" applyFont="1" applyFill="1" applyBorder="1" applyAlignment="1" applyProtection="1">
      <alignment/>
      <protection hidden="1"/>
    </xf>
    <xf numFmtId="0" fontId="15" fillId="7" borderId="0" xfId="0" applyFont="1" applyFill="1" applyBorder="1" applyAlignment="1" applyProtection="1">
      <alignment horizontal="left" vertical="center" wrapText="1" indent="1"/>
      <protection hidden="1"/>
    </xf>
    <xf numFmtId="0" fontId="14" fillId="7" borderId="0" xfId="0" applyFont="1" applyFill="1" applyBorder="1" applyAlignment="1" applyProtection="1">
      <alignment/>
      <protection hidden="1"/>
    </xf>
    <xf numFmtId="0" fontId="0" fillId="7" borderId="0" xfId="0" applyFill="1" applyAlignment="1">
      <alignment horizontal="center"/>
    </xf>
    <xf numFmtId="0" fontId="0" fillId="7" borderId="3" xfId="0" applyFill="1" applyBorder="1" applyAlignment="1">
      <alignment horizontal="center"/>
    </xf>
    <xf numFmtId="0" fontId="13" fillId="7" borderId="4" xfId="0" applyFont="1" applyFill="1" applyBorder="1" applyAlignment="1" applyProtection="1">
      <alignment horizontal="center" vertical="center"/>
      <protection hidden="1"/>
    </xf>
    <xf numFmtId="0" fontId="13" fillId="7" borderId="0" xfId="0" applyFont="1" applyFill="1" applyBorder="1" applyAlignment="1" applyProtection="1">
      <alignment horizontal="center" vertical="center"/>
      <protection hidden="1"/>
    </xf>
    <xf numFmtId="0" fontId="0" fillId="7" borderId="4" xfId="0" applyFill="1" applyBorder="1" applyAlignment="1">
      <alignment horizont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q-trading.ru/" TargetMode="External" /><Relationship Id="rId3" Type="http://schemas.openxmlformats.org/officeDocument/2006/relationships/hyperlink" Target="http://www.q-trading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9</xdr:row>
      <xdr:rowOff>152400</xdr:rowOff>
    </xdr:from>
    <xdr:to>
      <xdr:col>1</xdr:col>
      <xdr:colOff>1752600</xdr:colOff>
      <xdr:row>12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3552825"/>
          <a:ext cx="1733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G35"/>
  <sheetViews>
    <sheetView showRowColHeaders="0" tabSelected="1" workbookViewId="0" topLeftCell="A1">
      <selection activeCell="B2" sqref="B2"/>
    </sheetView>
  </sheetViews>
  <sheetFormatPr defaultColWidth="9.00390625" defaultRowHeight="12.75"/>
  <cols>
    <col min="1" max="1" width="3.625" style="24" customWidth="1"/>
    <col min="2" max="2" width="24.375" style="7" customWidth="1"/>
    <col min="3" max="3" width="24.25390625" style="7" customWidth="1"/>
    <col min="4" max="4" width="10.375" style="7" customWidth="1"/>
    <col min="5" max="5" width="21.75390625" style="7" customWidth="1"/>
    <col min="6" max="6" width="10.75390625" style="7" customWidth="1"/>
    <col min="7" max="7" width="41.00390625" style="7" customWidth="1"/>
    <col min="8" max="8" width="3.625" style="24" customWidth="1"/>
    <col min="9" max="9" width="12.00390625" style="7" customWidth="1"/>
    <col min="10" max="10" width="15.375" style="7" customWidth="1"/>
    <col min="11" max="11" width="13.625" style="7" customWidth="1"/>
    <col min="12" max="12" width="22.625" style="7" customWidth="1"/>
    <col min="13" max="16384" width="9.125" style="7" customWidth="1"/>
  </cols>
  <sheetData>
    <row r="1" spans="2:7" ht="18.75" customHeight="1">
      <c r="B1" s="25"/>
      <c r="C1" s="25"/>
      <c r="D1" s="25"/>
      <c r="E1" s="25"/>
      <c r="F1" s="25"/>
      <c r="G1" s="25"/>
    </row>
    <row r="2" spans="2:7" ht="33.75" customHeight="1">
      <c r="B2" s="5" t="s">
        <v>9</v>
      </c>
      <c r="C2" s="1" t="s">
        <v>2</v>
      </c>
      <c r="D2" s="14">
        <v>2</v>
      </c>
      <c r="E2" s="3" t="s">
        <v>7</v>
      </c>
      <c r="F2" s="19" t="s">
        <v>18</v>
      </c>
      <c r="G2" s="6" t="s">
        <v>15</v>
      </c>
    </row>
    <row r="3" spans="2:7" ht="33.75" customHeight="1">
      <c r="B3" s="6" t="s">
        <v>13</v>
      </c>
      <c r="C3" s="1" t="s">
        <v>3</v>
      </c>
      <c r="D3" s="15">
        <v>4</v>
      </c>
      <c r="E3" s="3" t="s">
        <v>17</v>
      </c>
      <c r="F3" s="19" t="s">
        <v>23</v>
      </c>
      <c r="G3" s="6" t="s">
        <v>21</v>
      </c>
    </row>
    <row r="4" spans="2:7" ht="33.75" customHeight="1">
      <c r="B4" s="5" t="s">
        <v>10</v>
      </c>
      <c r="C4" s="1" t="s">
        <v>6</v>
      </c>
      <c r="D4" s="16">
        <v>0</v>
      </c>
      <c r="E4" s="3" t="s">
        <v>8</v>
      </c>
      <c r="F4" s="19" t="s">
        <v>18</v>
      </c>
      <c r="G4" s="6" t="s">
        <v>25</v>
      </c>
    </row>
    <row r="5" spans="2:7" ht="33.75" customHeight="1">
      <c r="B5" s="6" t="s">
        <v>12</v>
      </c>
      <c r="C5" s="1" t="s">
        <v>0</v>
      </c>
      <c r="D5" s="16">
        <v>2.56</v>
      </c>
      <c r="E5" s="1" t="s">
        <v>4</v>
      </c>
      <c r="F5" s="18">
        <v>1</v>
      </c>
      <c r="G5" s="6" t="s">
        <v>14</v>
      </c>
    </row>
    <row r="6" spans="2:7" ht="33.75" customHeight="1">
      <c r="B6" s="6" t="s">
        <v>11</v>
      </c>
      <c r="C6" s="1" t="s">
        <v>1</v>
      </c>
      <c r="D6" s="16">
        <v>16.72</v>
      </c>
      <c r="E6" s="1" t="s">
        <v>16</v>
      </c>
      <c r="F6" s="16" t="s">
        <v>24</v>
      </c>
      <c r="G6" s="6" t="s">
        <v>20</v>
      </c>
    </row>
    <row r="7" spans="2:7" ht="33.75" customHeight="1">
      <c r="B7" s="6" t="s">
        <v>28</v>
      </c>
      <c r="C7" s="1" t="s">
        <v>22</v>
      </c>
      <c r="D7" s="17">
        <v>5</v>
      </c>
      <c r="E7" s="29"/>
      <c r="F7" s="30"/>
      <c r="G7" s="31"/>
    </row>
    <row r="8" spans="2:7" ht="33.75" customHeight="1">
      <c r="B8" s="6" t="s">
        <v>27</v>
      </c>
      <c r="C8" s="1" t="s">
        <v>19</v>
      </c>
      <c r="D8" s="18">
        <v>16</v>
      </c>
      <c r="E8" s="2" t="s">
        <v>5</v>
      </c>
      <c r="F8" s="4">
        <f>IF(F6="bnh",adaptsim(0.000000000000000222045,t)*100,(NORMSDIST((LN(1+d)-E*t)/V/t^0.5)+EXP(LN(1+d)*2*E/V^2)*NORMSDIST((LN(1+d)+E*t)/V/t^0.5))*100)</f>
        <v>59.3974303004658</v>
      </c>
      <c r="G8" s="6" t="s">
        <v>26</v>
      </c>
    </row>
    <row r="9" spans="2:7" ht="12.75" customHeight="1">
      <c r="B9" s="28"/>
      <c r="C9" s="26">
        <f>IF(OR(AND(F6="bnh",G&lt;0),AND(F6="reinv",E&lt;=0)),"ОШИБКА! Стратегия убыточна. Разорение неизбежно","")</f>
      </c>
      <c r="D9" s="26"/>
      <c r="E9" s="26"/>
      <c r="F9" s="26"/>
      <c r="G9" s="26"/>
    </row>
    <row r="10" spans="2:7" ht="12.75" customHeight="1">
      <c r="B10" s="24"/>
      <c r="C10" s="27"/>
      <c r="D10" s="27"/>
      <c r="E10" s="27"/>
      <c r="F10" s="27"/>
      <c r="G10" s="27"/>
    </row>
    <row r="11" spans="2:7" ht="12.75" customHeight="1">
      <c r="B11" s="24"/>
      <c r="C11" s="27"/>
      <c r="D11" s="27"/>
      <c r="E11" s="27"/>
      <c r="F11" s="27"/>
      <c r="G11" s="27"/>
    </row>
    <row r="12" spans="2:7" ht="12.75" customHeight="1">
      <c r="B12" s="24"/>
      <c r="C12" s="27"/>
      <c r="D12" s="27"/>
      <c r="E12" s="27"/>
      <c r="F12" s="27"/>
      <c r="G12" s="27"/>
    </row>
    <row r="13" spans="2:7" ht="12.75" customHeight="1">
      <c r="B13" s="20">
        <f>IF(F4="fx",-D4/P/10^Q,D4/100)</f>
        <v>0</v>
      </c>
      <c r="C13" s="20">
        <f>IF(F2="pt",D5/P/10^Q,D5/100)</f>
        <v>0.0256</v>
      </c>
      <c r="D13" s="20">
        <f>IF(F2="pt",D6/P/10^Q,D6/100)</f>
        <v>0.1672</v>
      </c>
      <c r="E13" s="23">
        <f>-D8/100</f>
        <v>-0.16</v>
      </c>
      <c r="F13" s="20">
        <f>IF(F3="cfd",(m-Y)*L-(s*L)^2/2,Y+(m-Y)*L-(s*L)^2/2)</f>
        <v>0.011622080000000003</v>
      </c>
      <c r="G13" s="21">
        <f>s*L</f>
        <v>0.1672</v>
      </c>
    </row>
    <row r="14" spans="2:7" ht="12.75" customHeight="1">
      <c r="B14" s="22"/>
      <c r="C14" s="20"/>
      <c r="D14" s="20"/>
      <c r="E14" s="23"/>
      <c r="F14" s="20">
        <f>m-s^2/2</f>
        <v>0.011622080000000003</v>
      </c>
      <c r="G14" s="21"/>
    </row>
    <row r="15" spans="2:7" ht="12.75">
      <c r="B15" s="8"/>
      <c r="C15" s="8"/>
      <c r="D15" s="8"/>
      <c r="E15" s="8"/>
      <c r="F15" s="8"/>
      <c r="G15" s="9"/>
    </row>
    <row r="16" spans="2:7" ht="12.75">
      <c r="B16" s="10"/>
      <c r="C16" s="11"/>
      <c r="D16" s="11"/>
      <c r="E16" s="10"/>
      <c r="F16" s="10"/>
      <c r="G16" s="9"/>
    </row>
    <row r="17" spans="2:7" ht="12.75" customHeight="1">
      <c r="B17" s="12"/>
      <c r="C17" s="12"/>
      <c r="D17" s="12"/>
      <c r="E17" s="12"/>
      <c r="F17" s="12"/>
      <c r="G17" s="12"/>
    </row>
    <row r="18" spans="2:7" ht="12.75" customHeight="1">
      <c r="B18" s="12"/>
      <c r="C18" s="12"/>
      <c r="D18" s="12"/>
      <c r="E18" s="12"/>
      <c r="F18" s="12"/>
      <c r="G18" s="12"/>
    </row>
    <row r="19" spans="2:7" ht="12.75" customHeight="1">
      <c r="B19" s="12"/>
      <c r="C19" s="12"/>
      <c r="D19" s="12"/>
      <c r="E19" s="12"/>
      <c r="F19" s="12"/>
      <c r="G19" s="12"/>
    </row>
    <row r="20" spans="2:7" ht="12.75" customHeight="1">
      <c r="B20" s="12"/>
      <c r="C20" s="12"/>
      <c r="D20" s="12"/>
      <c r="E20" s="12"/>
      <c r="F20" s="12"/>
      <c r="G20" s="12"/>
    </row>
    <row r="21" spans="2:7" ht="12.75" customHeight="1">
      <c r="B21" s="12"/>
      <c r="C21" s="12"/>
      <c r="D21" s="12"/>
      <c r="E21" s="12"/>
      <c r="F21" s="12"/>
      <c r="G21" s="12"/>
    </row>
    <row r="22" ht="12.75" customHeight="1"/>
    <row r="23" ht="12.75" customHeight="1"/>
    <row r="24" ht="12.75" customHeight="1"/>
    <row r="25" ht="12.75" customHeight="1"/>
    <row r="26" ht="12.75" customHeight="1"/>
    <row r="35" ht="12.75">
      <c r="B35" s="13"/>
    </row>
  </sheetData>
  <sheetProtection password="D87C" sheet="1" objects="1" scenarios="1"/>
  <mergeCells count="6">
    <mergeCell ref="A1:A65536"/>
    <mergeCell ref="B1:G1"/>
    <mergeCell ref="H1:H65536"/>
    <mergeCell ref="C9:G12"/>
    <mergeCell ref="B9:B12"/>
    <mergeCell ref="E7:G7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Nagwal,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b22</dc:creator>
  <cp:keywords/>
  <dc:description/>
  <cp:lastModifiedBy>inhellem</cp:lastModifiedBy>
  <dcterms:created xsi:type="dcterms:W3CDTF">2010-01-24T14:02:44Z</dcterms:created>
  <dcterms:modified xsi:type="dcterms:W3CDTF">2010-12-05T12:21:28Z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